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<sst xmlns="http://schemas.openxmlformats.org/spreadsheetml/2006/main" count="89" uniqueCount="62">
  <si>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RAZÃO ANALITICO DE JANEIRO  DE 2006</t>
  </si>
  <si>
    <t>DATA</t>
  </si>
  <si>
    <t>HISTORICO</t>
  </si>
  <si>
    <t>VALOR</t>
  </si>
  <si>
    <t>CH. 549</t>
  </si>
  <si>
    <t>DEPÓSITO FUNDO DE MOBILIZAÇÃO</t>
  </si>
  <si>
    <t>CH. 550</t>
  </si>
  <si>
    <t>DESPESAS DIVERSAS</t>
  </si>
  <si>
    <t>XEROX</t>
  </si>
  <si>
    <t>TRANSPORTE COLETIVO</t>
  </si>
  <si>
    <t>MATERIAL DE CONSUMO</t>
  </si>
  <si>
    <t>LIMPEZA CASA DO DOCENTE</t>
  </si>
  <si>
    <t>ALIMENTAÇÃO</t>
  </si>
  <si>
    <t>DESPESA COM TAXI (DIRETORIA - REUNIÃO)</t>
  </si>
  <si>
    <t>JORNAL A TARDE - ASSINATURA</t>
  </si>
  <si>
    <t>A TARDE ON LINE - PROVEDOR INTERNET</t>
  </si>
  <si>
    <t>AQUISIÇÃO DE AGENDA PARA ADMINISTRAÇÃO</t>
  </si>
  <si>
    <t>POSTAGENS CORREIO</t>
  </si>
  <si>
    <t>TINTA PARA IMPRESORA</t>
  </si>
  <si>
    <t>REVELAÇÃO FILME 36 POSES</t>
  </si>
  <si>
    <t>MATERIAL DE ESCRITÓRIO</t>
  </si>
  <si>
    <t>COMPLEMENTO PELO CAIXA</t>
  </si>
  <si>
    <t>TARIFA MANUTENÇÃO</t>
  </si>
  <si>
    <t>CH. 551</t>
  </si>
  <si>
    <t>DESPESA COM TELEFONE DA ADMINITRAÇÃO</t>
  </si>
  <si>
    <t>DESPESA COM TAXI</t>
  </si>
  <si>
    <t>ADIANTAMENTO DE SALÁRIO</t>
  </si>
  <si>
    <t>CH. 552</t>
  </si>
  <si>
    <t>LUZ CASA DO DOCENTE</t>
  </si>
  <si>
    <t>CH. 553</t>
  </si>
  <si>
    <t>DESPESA COM TELEFONE DA ADMINISTRAÇÃO</t>
  </si>
  <si>
    <t>CH. 554</t>
  </si>
  <si>
    <t>UNIMED - ASSISTÊNCIA MÉDICA DOS FUNCIONÁRIOS</t>
  </si>
  <si>
    <t>CH. 555</t>
  </si>
  <si>
    <t>CH. 557</t>
  </si>
  <si>
    <t>CH. 559</t>
  </si>
  <si>
    <t>SALARIO / AUX. TRANSPORTE / ENCARGOS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</si>
  <si>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</si>
  <si>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</si>
  <si>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</si>
  <si>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</si>
  <si>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</si>
  <si>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</si>
  <si>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</si>
  <si>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TELEFONE</t>
  </si>
  <si>
    <t>UNIMED</t>
  </si>
  <si>
    <t>TOTAL DOS CHEQUES</t>
  </si>
  <si>
    <t>Salvador, 31 de janeiro de 2006</t>
  </si>
  <si>
    <t>CONTA DE MANUTENÇÃO</t>
  </si>
  <si>
    <t>TRANSPORTE COLETIVO (SERVIÇO EXTERNO)</t>
  </si>
  <si>
    <t>PASSAGENS (DIREÇÃO)</t>
  </si>
  <si>
    <t>ALIMENTAÇÃO (REUNIÃO DE DIRETORIA)</t>
  </si>
  <si>
    <t>2 PASSAGENS - (REPRESENTANTE)</t>
  </si>
  <si>
    <t xml:space="preserve">MATERIAL DE CONSUMO </t>
  </si>
  <si>
    <t>ADIANTAMENTO DE SALÁRIO (FUNCIONÁRIO)</t>
  </si>
  <si>
    <t xml:space="preserve">MATERIAL DE CONSUMO  </t>
  </si>
  <si>
    <t>XEROX  DE DOCUMENTOS DA ADUNEB</t>
  </si>
  <si>
    <t>CONFECÇÃO DE FAIXA  (ASSEMBLÉIA GERAL)</t>
  </si>
  <si>
    <t>DESPESA COM TAXI (DIREÇÃO)</t>
  </si>
  <si>
    <t>MANUTENÇÃO PÁGINA DA ADUNEB</t>
  </si>
  <si>
    <t>ASSESSORIA JURÍDICA</t>
  </si>
  <si>
    <t>PÁGINA DA ADUNEB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</si>
</sst>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1" fillId="0" borderId="1" xfId="18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3" fontId="4" fillId="0" borderId="1" xfId="18" applyFont="1" applyBorder="1" applyAlignment="1">
      <alignment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Font="1" applyBorder="1" applyAlignment="1">
      <alignment/>
    </xf>
    <xf numFmtId="43" fontId="0" fillId="0" borderId="6" xfId="18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/>
    </xf>
    <xf numFmtId="43" fontId="0" fillId="0" borderId="5" xfId="18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3" fontId="3" fillId="0" borderId="9" xfId="18" applyFont="1" applyBorder="1" applyAlignment="1">
      <alignment/>
    </xf>
    <xf numFmtId="43" fontId="5" fillId="0" borderId="10" xfId="18" applyFont="1" applyBorder="1" applyAlignment="1">
      <alignment/>
    </xf>
    <xf numFmtId="43" fontId="1" fillId="0" borderId="0" xfId="18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40" fontId="5" fillId="0" borderId="15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13" xfId="18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15" xfId="18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3" fontId="1" fillId="0" borderId="10" xfId="18" applyFont="1" applyBorder="1" applyAlignment="1">
      <alignment/>
    </xf>
    <xf numFmtId="43" fontId="3" fillId="0" borderId="16" xfId="18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79"/>
  <sheetViews>
    <sheetView tabSelected="1" workbookViewId="0" topLeftCell="A22">
      <selection activeCell="G39" sqref="G39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7" max="7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72" t="s">
        <v>0</v>
      </c>
      <c r="D2" s="72"/>
      <c r="E2" s="72"/>
      <c r="F2" s="72"/>
      <c r="G2" s="72"/>
      <c r="H2" s="72"/>
      <c r="I2" s="72"/>
    </row>
    <row r="3" spans="3:9" ht="12.75">
      <c r="C3" s="2"/>
      <c r="D3" s="2"/>
      <c r="E3" s="2"/>
      <c r="F3" s="2"/>
      <c r="G3" s="2"/>
      <c r="H3" s="2"/>
      <c r="I3" s="2"/>
    </row>
    <row r="4" ht="12.75">
      <c r="A4" s="71" t="s">
        <v>48</v>
      </c>
    </row>
    <row r="5" spans="1:10" ht="12.75">
      <c r="A5" s="3" t="s">
        <v>1</v>
      </c>
      <c r="B5" s="3"/>
      <c r="C5" s="4" t="s">
        <v>2</v>
      </c>
      <c r="D5" s="5"/>
      <c r="E5" s="5"/>
      <c r="F5" s="5"/>
      <c r="G5" s="5"/>
      <c r="H5" s="6"/>
      <c r="I5" s="3"/>
      <c r="J5" s="7" t="s">
        <v>3</v>
      </c>
    </row>
    <row r="6" spans="1:10" s="1" customFormat="1" ht="12.75">
      <c r="A6" s="8">
        <v>38726</v>
      </c>
      <c r="B6" s="9" t="s">
        <v>4</v>
      </c>
      <c r="C6" s="10" t="s">
        <v>5</v>
      </c>
      <c r="D6" s="11"/>
      <c r="E6" s="11"/>
      <c r="F6" s="11"/>
      <c r="G6" s="11"/>
      <c r="H6" s="12"/>
      <c r="I6" s="13"/>
      <c r="J6" s="13">
        <v>9240.75</v>
      </c>
    </row>
    <row r="7" spans="1:10" s="1" customFormat="1" ht="12.75">
      <c r="A7" s="8">
        <v>38726</v>
      </c>
      <c r="B7" s="9" t="s">
        <v>6</v>
      </c>
      <c r="C7" s="14" t="s">
        <v>7</v>
      </c>
      <c r="D7" s="15"/>
      <c r="E7" s="15"/>
      <c r="F7" s="15"/>
      <c r="G7" s="15"/>
      <c r="H7" s="16"/>
      <c r="I7" s="13"/>
      <c r="J7" s="13">
        <f>SUM(I8:I23)</f>
        <v>600</v>
      </c>
    </row>
    <row r="8" spans="1:10" s="24" customFormat="1" ht="12.75">
      <c r="A8" s="17"/>
      <c r="B8" s="18"/>
      <c r="C8" s="19" t="s">
        <v>8</v>
      </c>
      <c r="D8" s="20"/>
      <c r="E8" s="20"/>
      <c r="F8" s="20"/>
      <c r="G8" s="20"/>
      <c r="H8" s="21"/>
      <c r="I8" s="22">
        <f>2.48+1.7</f>
        <v>4.18</v>
      </c>
      <c r="J8" s="23"/>
    </row>
    <row r="9" spans="1:10" s="24" customFormat="1" ht="12.75">
      <c r="A9" s="17"/>
      <c r="B9" s="18"/>
      <c r="C9" s="19" t="s">
        <v>49</v>
      </c>
      <c r="D9" s="20"/>
      <c r="E9" s="20"/>
      <c r="F9" s="20"/>
      <c r="G9" s="20"/>
      <c r="H9" s="21"/>
      <c r="I9" s="22">
        <f>4+10.5</f>
        <v>14.5</v>
      </c>
      <c r="J9" s="23"/>
    </row>
    <row r="10" spans="1:10" s="1" customFormat="1" ht="12.75">
      <c r="A10" s="17"/>
      <c r="B10" s="18"/>
      <c r="C10" s="25" t="s">
        <v>50</v>
      </c>
      <c r="D10" s="26"/>
      <c r="E10" s="26"/>
      <c r="F10" s="26"/>
      <c r="G10" s="26"/>
      <c r="H10" s="26"/>
      <c r="I10" s="22">
        <f>13.83+13.83+15.46+14.09+13.83+12.87</f>
        <v>83.91000000000001</v>
      </c>
      <c r="J10" s="23"/>
    </row>
    <row r="11" spans="1:10" s="1" customFormat="1" ht="12.75">
      <c r="A11" s="17"/>
      <c r="B11" s="18"/>
      <c r="C11" s="19" t="s">
        <v>10</v>
      </c>
      <c r="D11" s="20"/>
      <c r="E11" s="20"/>
      <c r="F11" s="20"/>
      <c r="G11" s="20"/>
      <c r="H11" s="21"/>
      <c r="I11" s="22">
        <f>30.84+2.65+6.13+24.6+17.22+3.62</f>
        <v>85.06</v>
      </c>
      <c r="J11" s="23"/>
    </row>
    <row r="12" spans="1:10" s="1" customFormat="1" ht="12.75">
      <c r="A12" s="17"/>
      <c r="B12" s="18"/>
      <c r="C12" s="27" t="s">
        <v>11</v>
      </c>
      <c r="D12" s="26"/>
      <c r="E12" s="26"/>
      <c r="F12" s="26"/>
      <c r="G12" s="26"/>
      <c r="H12" s="26"/>
      <c r="I12" s="22">
        <v>20</v>
      </c>
      <c r="J12" s="23"/>
    </row>
    <row r="13" spans="1:10" s="1" customFormat="1" ht="12.75">
      <c r="A13" s="17"/>
      <c r="B13" s="18"/>
      <c r="C13" s="19" t="s">
        <v>28</v>
      </c>
      <c r="D13" s="20"/>
      <c r="E13" s="20"/>
      <c r="F13" s="20"/>
      <c r="G13" s="20"/>
      <c r="H13" s="21"/>
      <c r="I13" s="22">
        <v>14.84</v>
      </c>
      <c r="J13" s="23"/>
    </row>
    <row r="14" spans="1:10" s="1" customFormat="1" ht="12.75">
      <c r="A14" s="17"/>
      <c r="B14" s="18"/>
      <c r="C14" s="27" t="s">
        <v>51</v>
      </c>
      <c r="D14" s="26"/>
      <c r="E14" s="26"/>
      <c r="F14" s="26"/>
      <c r="G14" s="26"/>
      <c r="H14" s="26"/>
      <c r="I14" s="22">
        <f>20.5+16+17.5+16+13.06+4.95+6.95+15.22+15.78</f>
        <v>125.96000000000001</v>
      </c>
      <c r="J14" s="23"/>
    </row>
    <row r="15" spans="1:10" s="1" customFormat="1" ht="12.75">
      <c r="A15" s="17"/>
      <c r="B15" s="18"/>
      <c r="C15" s="19" t="s">
        <v>13</v>
      </c>
      <c r="D15" s="20"/>
      <c r="E15" s="20"/>
      <c r="F15" s="20"/>
      <c r="G15" s="20"/>
      <c r="H15" s="21"/>
      <c r="I15" s="22">
        <f>25.9+15.9+12+13+11</f>
        <v>77.8</v>
      </c>
      <c r="J15" s="23"/>
    </row>
    <row r="16" spans="1:10" s="1" customFormat="1" ht="12.75">
      <c r="A16" s="17"/>
      <c r="B16" s="18"/>
      <c r="C16" s="27" t="s">
        <v>14</v>
      </c>
      <c r="D16" s="26"/>
      <c r="E16" s="26"/>
      <c r="F16" s="26"/>
      <c r="G16" s="26"/>
      <c r="H16" s="26"/>
      <c r="I16" s="22">
        <v>56.06</v>
      </c>
      <c r="J16" s="23"/>
    </row>
    <row r="17" spans="1:10" s="1" customFormat="1" ht="12.75">
      <c r="A17" s="17"/>
      <c r="B17" s="18"/>
      <c r="C17" s="19" t="s">
        <v>15</v>
      </c>
      <c r="D17" s="20"/>
      <c r="E17" s="20"/>
      <c r="F17" s="20"/>
      <c r="G17" s="20"/>
      <c r="H17" s="21"/>
      <c r="I17" s="22">
        <v>15</v>
      </c>
      <c r="J17" s="23"/>
    </row>
    <row r="18" spans="1:10" s="1" customFormat="1" ht="12.75">
      <c r="A18" s="17"/>
      <c r="B18" s="18"/>
      <c r="C18" s="19" t="s">
        <v>16</v>
      </c>
      <c r="D18" s="20"/>
      <c r="E18" s="20"/>
      <c r="F18" s="20"/>
      <c r="G18" s="20"/>
      <c r="H18" s="21"/>
      <c r="I18" s="22">
        <v>11.2</v>
      </c>
      <c r="J18" s="23"/>
    </row>
    <row r="19" spans="1:10" s="1" customFormat="1" ht="12.75">
      <c r="A19" s="17"/>
      <c r="B19" s="28"/>
      <c r="C19" s="19" t="s">
        <v>17</v>
      </c>
      <c r="D19" s="20"/>
      <c r="E19" s="20"/>
      <c r="F19" s="20"/>
      <c r="G19" s="20"/>
      <c r="H19" s="21"/>
      <c r="I19" s="22">
        <f>3.35+3.35+4.5</f>
        <v>11.2</v>
      </c>
      <c r="J19" s="29"/>
    </row>
    <row r="20" spans="1:10" s="1" customFormat="1" ht="12.75">
      <c r="A20" s="17"/>
      <c r="B20" s="30"/>
      <c r="C20" s="31" t="s">
        <v>18</v>
      </c>
      <c r="D20" s="20"/>
      <c r="E20" s="20"/>
      <c r="F20" s="20"/>
      <c r="G20" s="20"/>
      <c r="H20" s="20"/>
      <c r="I20" s="22">
        <f>19.9+19.9</f>
        <v>39.8</v>
      </c>
      <c r="J20" s="23"/>
    </row>
    <row r="21" spans="1:10" s="1" customFormat="1" ht="12.75">
      <c r="A21" s="17"/>
      <c r="B21" s="18"/>
      <c r="C21" s="31" t="s">
        <v>19</v>
      </c>
      <c r="D21" s="20"/>
      <c r="E21" s="20"/>
      <c r="F21" s="20"/>
      <c r="G21" s="20"/>
      <c r="H21" s="21"/>
      <c r="I21" s="22">
        <v>13.5</v>
      </c>
      <c r="J21" s="23"/>
    </row>
    <row r="22" spans="1:10" s="1" customFormat="1" ht="12.75">
      <c r="A22" s="17"/>
      <c r="B22" s="18"/>
      <c r="C22" s="27" t="s">
        <v>20</v>
      </c>
      <c r="D22" s="26"/>
      <c r="E22" s="26"/>
      <c r="F22" s="26"/>
      <c r="G22" s="26"/>
      <c r="H22" s="26"/>
      <c r="I22" s="22">
        <f>8.9+18.55</f>
        <v>27.450000000000003</v>
      </c>
      <c r="J22" s="23"/>
    </row>
    <row r="23" spans="1:10" s="1" customFormat="1" ht="12.75">
      <c r="A23" s="17"/>
      <c r="B23" s="18"/>
      <c r="C23" s="19" t="s">
        <v>21</v>
      </c>
      <c r="D23" s="20"/>
      <c r="E23" s="20"/>
      <c r="F23" s="20"/>
      <c r="G23" s="20"/>
      <c r="H23" s="21"/>
      <c r="I23" s="22">
        <v>-0.46</v>
      </c>
      <c r="J23" s="13"/>
    </row>
    <row r="24" spans="1:10" s="1" customFormat="1" ht="12.75">
      <c r="A24" s="8">
        <v>38733</v>
      </c>
      <c r="B24" s="18"/>
      <c r="C24" s="32" t="s">
        <v>22</v>
      </c>
      <c r="D24" s="33"/>
      <c r="E24" s="33"/>
      <c r="F24" s="33"/>
      <c r="G24" s="33"/>
      <c r="H24" s="33"/>
      <c r="I24" s="23"/>
      <c r="J24" s="13">
        <v>15</v>
      </c>
    </row>
    <row r="25" spans="1:10" s="1" customFormat="1" ht="12.75">
      <c r="A25" s="8">
        <v>38733</v>
      </c>
      <c r="B25" s="9" t="s">
        <v>23</v>
      </c>
      <c r="C25" s="34" t="s">
        <v>7</v>
      </c>
      <c r="D25" s="35"/>
      <c r="E25" s="35"/>
      <c r="F25" s="35"/>
      <c r="G25" s="35"/>
      <c r="H25" s="35"/>
      <c r="I25" s="13"/>
      <c r="J25" s="13">
        <f>SUM(I26:I34)</f>
        <v>500</v>
      </c>
    </row>
    <row r="26" spans="1:10" ht="12.75">
      <c r="A26" s="17"/>
      <c r="B26" s="18"/>
      <c r="C26" s="19" t="s">
        <v>9</v>
      </c>
      <c r="D26" s="20"/>
      <c r="E26" s="20"/>
      <c r="F26" s="20"/>
      <c r="G26" s="20"/>
      <c r="H26" s="21"/>
      <c r="I26" s="22">
        <v>12</v>
      </c>
      <c r="J26" s="23"/>
    </row>
    <row r="27" spans="1:10" ht="12.75">
      <c r="A27" s="17"/>
      <c r="B27" s="18"/>
      <c r="C27" s="27" t="s">
        <v>52</v>
      </c>
      <c r="D27" s="26"/>
      <c r="E27" s="26"/>
      <c r="F27" s="26"/>
      <c r="G27" s="26"/>
      <c r="H27" s="26"/>
      <c r="I27" s="22">
        <f>13.83+13.83</f>
        <v>27.66</v>
      </c>
      <c r="J27" s="23"/>
    </row>
    <row r="28" spans="1:10" ht="12.75">
      <c r="A28" s="17"/>
      <c r="B28" s="18"/>
      <c r="C28" s="19" t="s">
        <v>11</v>
      </c>
      <c r="D28" s="20"/>
      <c r="E28" s="20"/>
      <c r="F28" s="20"/>
      <c r="G28" s="20"/>
      <c r="H28" s="21"/>
      <c r="I28" s="22">
        <f>20</f>
        <v>20</v>
      </c>
      <c r="J28" s="23"/>
    </row>
    <row r="29" spans="1:10" ht="12.75">
      <c r="A29" s="17"/>
      <c r="B29" s="18"/>
      <c r="C29" s="19" t="s">
        <v>53</v>
      </c>
      <c r="D29" s="26"/>
      <c r="E29" s="26"/>
      <c r="F29" s="26"/>
      <c r="G29" s="26"/>
      <c r="H29" s="26"/>
      <c r="I29" s="22">
        <f>2.08+22.25+9.7</f>
        <v>34.03</v>
      </c>
      <c r="J29" s="23"/>
    </row>
    <row r="30" spans="1:10" ht="12.75">
      <c r="A30" s="17"/>
      <c r="B30" s="18"/>
      <c r="C30" s="19" t="s">
        <v>24</v>
      </c>
      <c r="D30" s="20"/>
      <c r="E30" s="20"/>
      <c r="F30" s="20"/>
      <c r="G30" s="20"/>
      <c r="H30" s="21"/>
      <c r="I30" s="22">
        <v>105.08</v>
      </c>
      <c r="J30" s="23"/>
    </row>
    <row r="31" spans="1:10" ht="12.75">
      <c r="A31" s="17"/>
      <c r="B31" s="18"/>
      <c r="C31" s="19" t="s">
        <v>25</v>
      </c>
      <c r="D31" s="36"/>
      <c r="E31" s="36"/>
      <c r="F31" s="36"/>
      <c r="G31" s="36"/>
      <c r="H31" s="36"/>
      <c r="I31" s="22">
        <f>18+12+12.8</f>
        <v>42.8</v>
      </c>
      <c r="J31" s="23"/>
    </row>
    <row r="32" spans="1:10" ht="12.75">
      <c r="A32" s="17"/>
      <c r="B32" s="18"/>
      <c r="C32" s="19" t="s">
        <v>26</v>
      </c>
      <c r="D32" s="36"/>
      <c r="E32" s="36"/>
      <c r="F32" s="36"/>
      <c r="G32" s="36"/>
      <c r="H32" s="36"/>
      <c r="I32" s="22">
        <f>240</f>
        <v>240</v>
      </c>
      <c r="J32" s="23"/>
    </row>
    <row r="33" spans="1:10" ht="12.75">
      <c r="A33" s="17"/>
      <c r="B33" s="18"/>
      <c r="C33" s="19" t="s">
        <v>20</v>
      </c>
      <c r="D33" s="36"/>
      <c r="E33" s="36"/>
      <c r="F33" s="36"/>
      <c r="G33" s="36"/>
      <c r="H33" s="36"/>
      <c r="I33" s="22">
        <f>16+5.25</f>
        <v>21.25</v>
      </c>
      <c r="J33" s="23"/>
    </row>
    <row r="34" spans="1:10" ht="12.75">
      <c r="A34" s="17"/>
      <c r="B34" s="18"/>
      <c r="C34" s="19" t="s">
        <v>21</v>
      </c>
      <c r="D34" s="36"/>
      <c r="E34" s="36"/>
      <c r="F34" s="36"/>
      <c r="G34" s="36"/>
      <c r="H34" s="36"/>
      <c r="I34" s="22">
        <v>-2.82</v>
      </c>
      <c r="J34" s="23"/>
    </row>
    <row r="35" spans="1:10" ht="12.75">
      <c r="A35" s="8">
        <v>38740</v>
      </c>
      <c r="B35" s="9" t="s">
        <v>27</v>
      </c>
      <c r="C35" s="34" t="s">
        <v>7</v>
      </c>
      <c r="D35" s="37"/>
      <c r="E35" s="37"/>
      <c r="F35" s="37"/>
      <c r="G35" s="37"/>
      <c r="H35" s="37"/>
      <c r="I35" s="13"/>
      <c r="J35" s="13">
        <f>SUM(I36:I48)</f>
        <v>400</v>
      </c>
    </row>
    <row r="36" spans="1:10" ht="12.75">
      <c r="A36" s="17"/>
      <c r="B36" s="18"/>
      <c r="C36" s="19" t="s">
        <v>49</v>
      </c>
      <c r="D36" s="36"/>
      <c r="E36" s="36"/>
      <c r="F36" s="36"/>
      <c r="G36" s="36"/>
      <c r="H36" s="36"/>
      <c r="I36" s="22">
        <f>8.5+5.5</f>
        <v>14</v>
      </c>
      <c r="J36" s="23"/>
    </row>
    <row r="37" spans="1:10" ht="12.75">
      <c r="A37" s="17"/>
      <c r="B37" s="18"/>
      <c r="C37" s="19" t="s">
        <v>12</v>
      </c>
      <c r="D37" s="36"/>
      <c r="E37" s="36"/>
      <c r="F37" s="36"/>
      <c r="G37" s="36"/>
      <c r="H37" s="36"/>
      <c r="I37" s="22">
        <f>13+13+21+15.04</f>
        <v>62.04</v>
      </c>
      <c r="J37" s="23"/>
    </row>
    <row r="38" spans="1:10" ht="12.75">
      <c r="A38" s="17"/>
      <c r="B38" s="18"/>
      <c r="C38" s="27" t="s">
        <v>50</v>
      </c>
      <c r="D38" s="36"/>
      <c r="E38" s="36"/>
      <c r="F38" s="36"/>
      <c r="G38" s="36"/>
      <c r="H38" s="36"/>
      <c r="I38" s="22">
        <f>14.09+15.79</f>
        <v>29.88</v>
      </c>
      <c r="J38" s="23"/>
    </row>
    <row r="39" spans="1:10" ht="12.75">
      <c r="A39" s="17"/>
      <c r="B39" s="18"/>
      <c r="C39" s="19" t="s">
        <v>53</v>
      </c>
      <c r="D39" s="36"/>
      <c r="E39" s="36"/>
      <c r="F39" s="36"/>
      <c r="G39" s="36"/>
      <c r="H39" s="36"/>
      <c r="I39" s="22">
        <f>25.3+27.94+11.91</f>
        <v>65.15</v>
      </c>
      <c r="J39" s="23"/>
    </row>
    <row r="40" spans="1:10" ht="12.75">
      <c r="A40" s="17"/>
      <c r="B40" s="18"/>
      <c r="C40" s="19" t="s">
        <v>54</v>
      </c>
      <c r="D40" s="36"/>
      <c r="E40" s="36"/>
      <c r="F40" s="36"/>
      <c r="G40" s="36"/>
      <c r="H40" s="36"/>
      <c r="I40" s="22">
        <v>20</v>
      </c>
      <c r="J40" s="23"/>
    </row>
    <row r="41" spans="1:10" ht="12.75">
      <c r="A41" s="17"/>
      <c r="B41" s="18"/>
      <c r="C41" s="19" t="s">
        <v>55</v>
      </c>
      <c r="D41" s="36"/>
      <c r="E41" s="36"/>
      <c r="F41" s="36"/>
      <c r="G41" s="36"/>
      <c r="H41" s="36"/>
      <c r="I41" s="22">
        <v>17</v>
      </c>
      <c r="J41" s="23"/>
    </row>
    <row r="42" spans="1:10" ht="12.75">
      <c r="A42" s="17"/>
      <c r="B42" s="18"/>
      <c r="C42" s="19" t="s">
        <v>56</v>
      </c>
      <c r="D42" s="36"/>
      <c r="E42" s="36"/>
      <c r="F42" s="36"/>
      <c r="G42" s="36"/>
      <c r="H42" s="36"/>
      <c r="I42" s="22">
        <f>2.55+3.5+6</f>
        <v>12.05</v>
      </c>
      <c r="J42" s="23"/>
    </row>
    <row r="43" spans="1:10" ht="12.75">
      <c r="A43" s="17"/>
      <c r="B43" s="18"/>
      <c r="C43" s="19" t="s">
        <v>57</v>
      </c>
      <c r="D43" s="36"/>
      <c r="E43" s="36"/>
      <c r="F43" s="36"/>
      <c r="G43" s="36"/>
      <c r="H43" s="36"/>
      <c r="I43" s="22">
        <v>45</v>
      </c>
      <c r="J43" s="23"/>
    </row>
    <row r="44" spans="1:10" ht="12.75">
      <c r="A44" s="17"/>
      <c r="B44" s="18"/>
      <c r="C44" s="19" t="s">
        <v>11</v>
      </c>
      <c r="D44" s="36"/>
      <c r="E44" s="36"/>
      <c r="F44" s="36"/>
      <c r="G44" s="36"/>
      <c r="H44" s="36"/>
      <c r="I44" s="22">
        <v>20</v>
      </c>
      <c r="J44" s="23"/>
    </row>
    <row r="45" spans="1:10" ht="12.75">
      <c r="A45" s="17"/>
      <c r="B45" s="18"/>
      <c r="C45" s="19" t="s">
        <v>28</v>
      </c>
      <c r="D45" s="36"/>
      <c r="E45" s="36"/>
      <c r="F45" s="36"/>
      <c r="G45" s="36"/>
      <c r="H45" s="36"/>
      <c r="I45" s="22">
        <v>16.68</v>
      </c>
      <c r="J45" s="23"/>
    </row>
    <row r="46" spans="1:10" ht="12.75">
      <c r="A46" s="17"/>
      <c r="B46" s="18"/>
      <c r="C46" s="19" t="s">
        <v>58</v>
      </c>
      <c r="D46" s="36"/>
      <c r="E46" s="36"/>
      <c r="F46" s="36"/>
      <c r="G46" s="36"/>
      <c r="H46" s="36"/>
      <c r="I46" s="22">
        <f>10.5+12.8+12+10.7+14</f>
        <v>60</v>
      </c>
      <c r="J46" s="23"/>
    </row>
    <row r="47" spans="1:10" ht="12.75">
      <c r="A47" s="17"/>
      <c r="B47" s="18"/>
      <c r="C47" s="19" t="s">
        <v>53</v>
      </c>
      <c r="D47" s="36"/>
      <c r="E47" s="36"/>
      <c r="F47" s="36"/>
      <c r="G47" s="36"/>
      <c r="H47" s="36"/>
      <c r="I47" s="22">
        <v>38.4</v>
      </c>
      <c r="J47" s="23"/>
    </row>
    <row r="48" spans="1:10" ht="12.75">
      <c r="A48" s="17"/>
      <c r="B48" s="18"/>
      <c r="C48" s="19" t="s">
        <v>21</v>
      </c>
      <c r="D48" s="36"/>
      <c r="E48" s="36"/>
      <c r="F48" s="36"/>
      <c r="G48" s="36"/>
      <c r="H48" s="36"/>
      <c r="I48" s="22">
        <v>-0.2</v>
      </c>
      <c r="J48" s="23"/>
    </row>
    <row r="49" spans="1:11" ht="12.75">
      <c r="A49" s="8">
        <v>38740</v>
      </c>
      <c r="B49" s="9" t="s">
        <v>29</v>
      </c>
      <c r="C49" s="14" t="s">
        <v>30</v>
      </c>
      <c r="D49" s="37"/>
      <c r="E49" s="37"/>
      <c r="F49" s="37"/>
      <c r="G49" s="37"/>
      <c r="H49" s="37"/>
      <c r="I49" s="13"/>
      <c r="J49" s="13">
        <v>428.93</v>
      </c>
      <c r="K49" s="38"/>
    </row>
    <row r="50" spans="1:11" ht="12.75">
      <c r="A50" s="8">
        <v>38747</v>
      </c>
      <c r="B50" s="9" t="s">
        <v>31</v>
      </c>
      <c r="C50" s="14" t="s">
        <v>32</v>
      </c>
      <c r="D50" s="37"/>
      <c r="E50" s="37"/>
      <c r="F50" s="37"/>
      <c r="G50" s="37"/>
      <c r="H50" s="37"/>
      <c r="I50" s="13"/>
      <c r="J50" s="13">
        <f>141.95+89.85</f>
        <v>231.79999999999998</v>
      </c>
      <c r="K50" s="38"/>
    </row>
    <row r="51" spans="1:11" ht="12.75">
      <c r="A51" s="8">
        <v>38747</v>
      </c>
      <c r="B51" s="9" t="s">
        <v>33</v>
      </c>
      <c r="C51" s="14" t="s">
        <v>59</v>
      </c>
      <c r="D51" s="37"/>
      <c r="E51" s="37"/>
      <c r="F51" s="37"/>
      <c r="G51" s="37"/>
      <c r="H51" s="37"/>
      <c r="I51" s="13"/>
      <c r="J51" s="13">
        <v>200</v>
      </c>
      <c r="K51" s="38"/>
    </row>
    <row r="52" spans="1:11" ht="12.75">
      <c r="A52" s="8">
        <v>38747</v>
      </c>
      <c r="B52" s="9" t="s">
        <v>34</v>
      </c>
      <c r="C52" s="14" t="s">
        <v>60</v>
      </c>
      <c r="D52" s="37"/>
      <c r="E52" s="37"/>
      <c r="F52" s="37"/>
      <c r="G52" s="37"/>
      <c r="H52" s="37"/>
      <c r="I52" s="13"/>
      <c r="J52" s="13">
        <v>1440</v>
      </c>
      <c r="K52" s="38"/>
    </row>
    <row r="53" spans="1:11" ht="12.75">
      <c r="A53" s="8">
        <v>38748</v>
      </c>
      <c r="B53" s="9" t="s">
        <v>35</v>
      </c>
      <c r="C53" s="14" t="s">
        <v>36</v>
      </c>
      <c r="D53" s="37"/>
      <c r="E53" s="37"/>
      <c r="F53" s="37"/>
      <c r="G53" s="37"/>
      <c r="H53" s="37"/>
      <c r="I53" s="13"/>
      <c r="J53" s="13">
        <f>190.4+962.76+122.71+481.65+320.72+190.4</f>
        <v>2268.64</v>
      </c>
      <c r="K53" s="38"/>
    </row>
    <row r="54" spans="1:10" ht="13.5" thickBot="1">
      <c r="A54" s="39" t="s">
        <v>37</v>
      </c>
      <c r="B54" s="40"/>
      <c r="C54" s="40"/>
      <c r="D54" s="40"/>
      <c r="E54" s="40"/>
      <c r="F54" s="40"/>
      <c r="G54" s="40"/>
      <c r="H54" s="40"/>
      <c r="I54" s="41"/>
      <c r="J54" s="42">
        <f>SUM(J6:J53)</f>
        <v>15325.119999999999</v>
      </c>
    </row>
    <row r="55" ht="13.5" thickBot="1"/>
    <row r="56" spans="1:12" s="1" customFormat="1" ht="18.75" thickBot="1">
      <c r="A56" s="73" t="s">
        <v>38</v>
      </c>
      <c r="B56" s="74"/>
      <c r="C56" s="74"/>
      <c r="D56" s="74"/>
      <c r="E56" s="74"/>
      <c r="F56" s="74"/>
      <c r="G56" s="74"/>
      <c r="H56" s="74"/>
      <c r="I56" s="74"/>
      <c r="J56" s="75"/>
      <c r="L56" s="43"/>
    </row>
    <row r="57" spans="1:12" s="44" customFormat="1" ht="13.5" thickBot="1">
      <c r="A57"/>
      <c r="B57"/>
      <c r="C57"/>
      <c r="D57"/>
      <c r="E57"/>
      <c r="F57"/>
      <c r="G57"/>
      <c r="H57"/>
      <c r="I57"/>
      <c r="J57" s="1"/>
      <c r="L57" s="43"/>
    </row>
    <row r="58" spans="1:12" s="1" customFormat="1" ht="12.75">
      <c r="A58" s="45" t="s">
        <v>39</v>
      </c>
      <c r="B58" s="46"/>
      <c r="C58" s="46"/>
      <c r="D58" s="46"/>
      <c r="E58" s="46"/>
      <c r="F58" s="46"/>
      <c r="G58" s="46"/>
      <c r="H58" s="46"/>
      <c r="I58" s="46"/>
      <c r="J58" s="47">
        <v>3679.36</v>
      </c>
      <c r="L58" s="43"/>
    </row>
    <row r="59" spans="1:10" s="1" customFormat="1" ht="6.75" customHeight="1">
      <c r="A59" s="48"/>
      <c r="B59" s="49"/>
      <c r="C59" s="49"/>
      <c r="D59" s="49"/>
      <c r="E59" s="49"/>
      <c r="F59" s="49"/>
      <c r="G59" s="49"/>
      <c r="H59" s="49"/>
      <c r="I59" s="49"/>
      <c r="J59" s="50"/>
    </row>
    <row r="60" spans="1:10" s="1" customFormat="1" ht="12.75">
      <c r="A60" s="51" t="s">
        <v>40</v>
      </c>
      <c r="B60" s="49"/>
      <c r="C60" s="49"/>
      <c r="D60" s="49"/>
      <c r="E60" s="49"/>
      <c r="F60" s="49"/>
      <c r="G60" s="49"/>
      <c r="H60" s="49"/>
      <c r="I60" s="49"/>
      <c r="J60" s="52">
        <f>17655.67+825.84</f>
        <v>18481.51</v>
      </c>
    </row>
    <row r="61" spans="1:10" s="53" customFormat="1" ht="3.75" customHeight="1">
      <c r="A61" s="48"/>
      <c r="B61" s="49"/>
      <c r="C61" s="49"/>
      <c r="D61" s="49"/>
      <c r="E61" s="49"/>
      <c r="F61" s="49"/>
      <c r="G61" s="49"/>
      <c r="H61" s="49"/>
      <c r="I61" s="49"/>
      <c r="J61" s="50"/>
    </row>
    <row r="62" spans="1:11" s="53" customFormat="1" ht="12.75">
      <c r="A62" s="54" t="s">
        <v>41</v>
      </c>
      <c r="B62" s="49"/>
      <c r="C62" s="49"/>
      <c r="D62" s="49"/>
      <c r="E62" s="49"/>
      <c r="F62" s="49"/>
      <c r="G62" s="49"/>
      <c r="H62" s="49"/>
      <c r="I62" s="49"/>
      <c r="J62" s="55">
        <f>-J54</f>
        <v>-15325.119999999999</v>
      </c>
      <c r="K62" s="56"/>
    </row>
    <row r="63" spans="1:10" s="53" customFormat="1" ht="4.5" customHeight="1" thickBot="1">
      <c r="A63" s="39"/>
      <c r="B63" s="40"/>
      <c r="C63" s="40"/>
      <c r="D63" s="40"/>
      <c r="E63" s="40"/>
      <c r="F63" s="40"/>
      <c r="G63" s="40"/>
      <c r="H63" s="40"/>
      <c r="I63" s="40"/>
      <c r="J63" s="57"/>
    </row>
    <row r="64" spans="1:10" s="53" customFormat="1" ht="13.5" thickBot="1">
      <c r="A64" s="39" t="s">
        <v>42</v>
      </c>
      <c r="B64" s="40"/>
      <c r="C64" s="40"/>
      <c r="D64" s="40"/>
      <c r="E64" s="40"/>
      <c r="F64" s="40"/>
      <c r="G64" s="40"/>
      <c r="H64" s="40"/>
      <c r="I64" s="40"/>
      <c r="J64" s="58">
        <f>J58+J60+J62</f>
        <v>6835.75</v>
      </c>
    </row>
    <row r="65" spans="1:10" s="53" customFormat="1" ht="13.5" thickBot="1">
      <c r="A65"/>
      <c r="B65"/>
      <c r="C65"/>
      <c r="D65"/>
      <c r="E65"/>
      <c r="F65"/>
      <c r="G65"/>
      <c r="H65"/>
      <c r="I65"/>
      <c r="J65" s="1"/>
    </row>
    <row r="66" spans="1:7" ht="13.5" thickBot="1">
      <c r="A66" s="76" t="s">
        <v>43</v>
      </c>
      <c r="B66" s="77"/>
      <c r="C66" s="77"/>
      <c r="D66" s="77"/>
      <c r="E66" s="77"/>
      <c r="F66" s="77"/>
      <c r="G66" s="78"/>
    </row>
    <row r="67" spans="1:18" ht="12.75">
      <c r="A67" s="59" t="s">
        <v>4</v>
      </c>
      <c r="B67" s="60" t="s">
        <v>5</v>
      </c>
      <c r="C67" s="49"/>
      <c r="D67" s="49"/>
      <c r="E67" s="49"/>
      <c r="F67" s="49"/>
      <c r="G67" s="61">
        <v>9240.75</v>
      </c>
      <c r="I67" s="62"/>
      <c r="J67" s="35"/>
      <c r="K67" s="60"/>
      <c r="L67" s="60"/>
      <c r="M67" s="60"/>
      <c r="N67" s="60"/>
      <c r="O67" s="60"/>
      <c r="P67" s="60"/>
      <c r="Q67" s="43"/>
      <c r="R67" s="43"/>
    </row>
    <row r="68" spans="1:18" ht="13.5" customHeight="1">
      <c r="A68" s="63" t="s">
        <v>6</v>
      </c>
      <c r="B68" s="35" t="s">
        <v>7</v>
      </c>
      <c r="C68" s="49"/>
      <c r="D68" s="49"/>
      <c r="E68" s="49"/>
      <c r="F68" s="49"/>
      <c r="G68" s="64">
        <v>600</v>
      </c>
      <c r="I68" s="62"/>
      <c r="J68" s="35"/>
      <c r="K68" s="35"/>
      <c r="L68" s="35"/>
      <c r="M68" s="35"/>
      <c r="N68" s="35"/>
      <c r="O68" s="35"/>
      <c r="P68" s="35"/>
      <c r="Q68" s="43"/>
      <c r="R68" s="43"/>
    </row>
    <row r="69" spans="1:18" ht="12.75">
      <c r="A69" s="63" t="s">
        <v>23</v>
      </c>
      <c r="B69" s="65" t="s">
        <v>7</v>
      </c>
      <c r="C69" s="49"/>
      <c r="D69" s="49"/>
      <c r="E69" s="49"/>
      <c r="F69" s="49"/>
      <c r="G69" s="64">
        <v>500</v>
      </c>
      <c r="I69" s="62"/>
      <c r="J69" s="35"/>
      <c r="K69" s="65"/>
      <c r="L69" s="35"/>
      <c r="M69" s="35"/>
      <c r="N69" s="35"/>
      <c r="O69" s="35"/>
      <c r="P69" s="35"/>
      <c r="Q69" s="43"/>
      <c r="R69" s="43"/>
    </row>
    <row r="70" spans="1:18" ht="12.75">
      <c r="A70" s="63" t="s">
        <v>27</v>
      </c>
      <c r="B70" s="65" t="s">
        <v>7</v>
      </c>
      <c r="C70" s="49"/>
      <c r="D70" s="49"/>
      <c r="E70" s="49"/>
      <c r="F70" s="49"/>
      <c r="G70" s="64">
        <v>400</v>
      </c>
      <c r="I70" s="62"/>
      <c r="J70" s="35"/>
      <c r="K70" s="65"/>
      <c r="L70" s="35"/>
      <c r="M70" s="35"/>
      <c r="N70" s="35"/>
      <c r="O70" s="35"/>
      <c r="P70" s="35"/>
      <c r="Q70" s="43"/>
      <c r="R70" s="43"/>
    </row>
    <row r="71" spans="1:18" ht="12.75">
      <c r="A71" s="63" t="s">
        <v>29</v>
      </c>
      <c r="B71" s="35" t="s">
        <v>44</v>
      </c>
      <c r="C71" s="49"/>
      <c r="D71" s="49"/>
      <c r="E71" s="49"/>
      <c r="F71" s="49"/>
      <c r="G71" s="64">
        <v>428.93</v>
      </c>
      <c r="I71" s="66"/>
      <c r="J71" s="35"/>
      <c r="K71" s="66"/>
      <c r="L71" s="66"/>
      <c r="M71" s="66"/>
      <c r="N71" s="66"/>
      <c r="O71" s="66"/>
      <c r="P71" s="66"/>
      <c r="Q71" s="66"/>
      <c r="R71" s="66"/>
    </row>
    <row r="72" spans="1:7" ht="12.75">
      <c r="A72" s="63" t="s">
        <v>31</v>
      </c>
      <c r="B72" s="35" t="s">
        <v>45</v>
      </c>
      <c r="C72" s="49"/>
      <c r="D72" s="49"/>
      <c r="E72" s="49"/>
      <c r="F72" s="49"/>
      <c r="G72" s="64">
        <f>141.95+89.85</f>
        <v>231.79999999999998</v>
      </c>
    </row>
    <row r="73" spans="1:7" ht="12.75">
      <c r="A73" s="63" t="s">
        <v>33</v>
      </c>
      <c r="B73" s="35" t="s">
        <v>61</v>
      </c>
      <c r="C73" s="49"/>
      <c r="D73" s="49"/>
      <c r="E73" s="49"/>
      <c r="F73" s="49"/>
      <c r="G73" s="64">
        <v>200</v>
      </c>
    </row>
    <row r="74" spans="1:7" ht="12.75">
      <c r="A74" s="63" t="s">
        <v>34</v>
      </c>
      <c r="B74" s="35" t="s">
        <v>60</v>
      </c>
      <c r="C74" s="49"/>
      <c r="D74" s="49"/>
      <c r="E74" s="49"/>
      <c r="F74" s="49"/>
      <c r="G74" s="64">
        <v>1440</v>
      </c>
    </row>
    <row r="75" spans="1:7" ht="12.75">
      <c r="A75" s="63" t="s">
        <v>35</v>
      </c>
      <c r="B75" s="35" t="s">
        <v>36</v>
      </c>
      <c r="C75" s="49"/>
      <c r="D75" s="49"/>
      <c r="E75" s="49"/>
      <c r="F75" s="49"/>
      <c r="G75" s="64">
        <f>190.4+962.76+122.71+481.65+320.72+190.4</f>
        <v>2268.64</v>
      </c>
    </row>
    <row r="76" spans="1:7" ht="5.25" customHeight="1" thickBot="1">
      <c r="A76" s="67"/>
      <c r="B76" s="35"/>
      <c r="C76" s="49"/>
      <c r="D76" s="49"/>
      <c r="E76" s="49"/>
      <c r="F76" s="49"/>
      <c r="G76" s="68"/>
    </row>
    <row r="77" spans="1:7" ht="13.5" thickBot="1">
      <c r="A77" s="79" t="s">
        <v>46</v>
      </c>
      <c r="B77" s="80"/>
      <c r="C77" s="80"/>
      <c r="D77" s="80"/>
      <c r="E77" s="80"/>
      <c r="F77" s="80"/>
      <c r="G77" s="69">
        <f>SUM(G67:G76)</f>
        <v>15310.119999999999</v>
      </c>
    </row>
    <row r="78" ht="12.75">
      <c r="G78" s="70"/>
    </row>
    <row r="79" ht="12.75">
      <c r="B79" t="s">
        <v>47</v>
      </c>
    </row>
  </sheetData>
  <mergeCells count="4">
    <mergeCell ref="C2:I2"/>
    <mergeCell ref="A56:J56"/>
    <mergeCell ref="A66:G66"/>
    <mergeCell ref="A77:F7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 - Contabilidade e Serviços Condominais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Jilson Guirra</dc:creator>
  <cp:keywords/>
  <dc:description/>
  <cp:lastModifiedBy>.</cp:lastModifiedBy>
  <dcterms:created xsi:type="dcterms:W3CDTF">2006-05-09T22:47:27Z</dcterms:created>
  <dcterms:modified xsi:type="dcterms:W3CDTF">2007-10-03T12:36:31Z</dcterms:modified>
  <cp:category/>
  <cp:version/>
  <cp:contentType/>
  <cp:contentStatus/>
</cp:coreProperties>
</file>